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<sst xmlns="http://schemas.openxmlformats.org/spreadsheetml/2006/main" count="51" uniqueCount="44">
  <si>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</si>
  <si>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</si>
  <si>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</si>
  <si>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</si>
  <si>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</si>
  <si>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</si>
  <si>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</si>
  <si>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</si>
  <si>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</si>
  <si>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</si>
  <si>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</si>
  <si>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</si>
  <si>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</si>
  <si>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</si>
  <si>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</si>
  <si>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</si>
  <si>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</si>
  <si>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</si>
  <si>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</si>
  <si>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</si>
  <si>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</si>
  <si>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</si>
  <si>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</si>
  <si>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</si>
  <si>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</si>
  <si>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</si>
  <si>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</si>
  <si>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</si>
  <si>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</si>
  <si>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</si>
  <si>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</si>
  <si>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</si>
  <si>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</si>
  <si>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</si>
  <si>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</si>
  <si>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</si>
  <si>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</si>
  <si>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Keinton Mandeville Parish Council</t>
  </si>
  <si>
    <t>Somerset</t>
  </si>
  <si>
    <t>£8878 NHP Grant and £40376 CIL monies</t>
  </si>
  <si>
    <t>£22 875 spent on playground equipment and £5222 on grants</t>
  </si>
  <si>
    <t>Highways work</t>
  </si>
  <si>
    <t>Grants</t>
  </si>
  <si>
    <t>40 000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</si>
</sst>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38</v>
      </c>
      <c r="L3" s="9"/>
    </row>
    <row r="4" ht="13.5">
      <c r="A4" s="1" t="s">
        <v>33</v>
      </c>
    </row>
    <row r="5" spans="1:13" ht="99" customHeight="1">
      <c r="A5" s="42" t="s">
        <v>34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35</v>
      </c>
      <c r="E8" s="27"/>
      <c r="F8" s="38" t="s">
        <v>36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31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34598</v>
      </c>
      <c r="F11" s="8">
        <v>38392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18300</v>
      </c>
      <c r="F13" s="8">
        <v>19300</v>
      </c>
      <c r="G13" s="5">
        <f>F13-D13</f>
        <v>1000</v>
      </c>
      <c r="H13" s="6">
        <f>IF((D13&gt;F13),(D13-F13)/D13,IF(D13&lt;F13,-(D13-F13)/D13,IF(D13=F13,0)))</f>
        <v>0.0546448087431694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6358</v>
      </c>
      <c r="F15" s="8">
        <v>55612</v>
      </c>
      <c r="G15" s="5">
        <f>F15-D15</f>
        <v>49254</v>
      </c>
      <c r="H15" s="6">
        <f>IF((D15&gt;F15),(D15-F15)/D15,IF(D15&lt;F15,-(D15-F15)/D15,IF(D15=F15,0)))</f>
        <v>7.746775715633847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39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3620</v>
      </c>
      <c r="F17" s="8">
        <v>3527</v>
      </c>
      <c r="G17" s="5">
        <f>F17-D17</f>
        <v>-93</v>
      </c>
      <c r="H17" s="6">
        <f>IF((D17&gt;F17),(D17-F17)/D17,IF(D17&lt;F17,-(D17-F17)/D17,IF(D17=F17,0)))</f>
        <v>0.02569060773480663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17244</v>
      </c>
      <c r="F21" s="8">
        <v>45341</v>
      </c>
      <c r="G21" s="5">
        <f>F21-D21</f>
        <v>28097</v>
      </c>
      <c r="H21" s="6">
        <f>IF((D21&gt;F21),(D21-F21)/D21,IF(D21&lt;F21,-(D21-F21)/D21,IF(D21=F21,0)))</f>
        <v>1.629378334493157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38392</v>
      </c>
      <c r="F23" s="2">
        <f>F11+F13+F15-F17-F19-F21</f>
        <v>64436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38392</v>
      </c>
      <c r="F26" s="8">
        <v>64436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64666</v>
      </c>
      <c r="F28" s="8">
        <v>64666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11" sqref="K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32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/>
      <c r="D7" s="34"/>
    </row>
    <row r="8" spans="2:4" ht="15" customHeight="1">
      <c r="B8" s="34" t="s">
        <v>41</v>
      </c>
      <c r="D8" s="34" t="s">
        <v>43</v>
      </c>
    </row>
    <row r="9" spans="2:4" ht="14.25">
      <c r="B9" s="34" t="s">
        <v>42</v>
      </c>
      <c r="D9" s="34"/>
    </row>
    <row r="10" spans="2:4" ht="14.25">
      <c r="B10" s="34" t="s">
        <v>27</v>
      </c>
      <c r="D10" s="34"/>
    </row>
    <row r="11" spans="2:4" ht="14.25">
      <c r="B11" s="34" t="s">
        <v>28</v>
      </c>
      <c r="D11" s="34"/>
    </row>
    <row r="12" spans="2:4" ht="14.25">
      <c r="B12" s="34" t="s">
        <v>29</v>
      </c>
      <c r="D12" s="34"/>
    </row>
    <row r="13" spans="2:4" ht="14.25">
      <c r="B13" s="34" t="s">
        <v>30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>
        <v>64436</v>
      </c>
    </row>
    <row r="17" ht="14.25">
      <c r="E17" s="33">
        <f>D16</f>
        <v>64436</v>
      </c>
    </row>
    <row r="18" spans="1:6" ht="15" thickBot="1">
      <c r="A18" s="31" t="s">
        <v>26</v>
      </c>
      <c r="F18" s="35">
        <f>E14+E17</f>
        <v>64436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Sue Graham</cp:lastModifiedBy>
  <cp:lastPrinted>2020-03-19T12:45:09Z</cp:lastPrinted>
  <dcterms:created xsi:type="dcterms:W3CDTF">2012-07-11T10:01:28Z</dcterms:created>
  <dcterms:modified xsi:type="dcterms:W3CDTF">2023-06-18T20:18:19Z</dcterms:modified>
  <cp:category/>
  <cp:version/>
  <cp:contentType/>
  <cp:contentStatus/>
</cp:coreProperties>
</file>